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Foglio1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<sst xmlns="http://schemas.openxmlformats.org/spreadsheetml/2006/main" count="99" uniqueCount="89">
  <si>
    <t>Indicatore trimestrale di tempestivita' dei pagamenti – Trimestre Aprile/Giugno 2015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</si>
  <si>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</si>
  <si>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</si>
  <si>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</si>
  <si>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</si>
  <si>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</si>
  <si>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</si>
  <si>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</si>
  <si>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</si>
  <si>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</si>
  <si>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</si>
  <si>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</si>
  <si>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N. Fornitore</t>
  </si>
  <si>
    <t xml:space="preserve">Numero fattura </t>
  </si>
  <si>
    <t>Data fattura</t>
  </si>
  <si>
    <t>Data arrivo fattura</t>
  </si>
  <si>
    <t>Importo fattura</t>
  </si>
  <si>
    <t>Termine di pag.to in gg.</t>
  </si>
  <si>
    <t>Scadenza    (D+F)</t>
  </si>
  <si>
    <t>Num.ro mand.</t>
  </si>
  <si>
    <t>Data pag.to</t>
  </si>
  <si>
    <t>Ritardo/anticipo pagamento            (I-G)</t>
  </si>
  <si>
    <t>Coefficiente              (L*E)</t>
  </si>
  <si>
    <t>ESCAPE</t>
  </si>
  <si>
    <t>2/1/2015</t>
  </si>
  <si>
    <t>MENCUCCI</t>
  </si>
  <si>
    <t>10/10</t>
  </si>
  <si>
    <t>58-60</t>
  </si>
  <si>
    <t>POSTE ITALIANE</t>
  </si>
  <si>
    <t>8715079135</t>
  </si>
  <si>
    <t>MIANI ELEONORA</t>
  </si>
  <si>
    <t>1/15</t>
  </si>
  <si>
    <t>GIAMPAOLETTI CLAUDIO</t>
  </si>
  <si>
    <t>9/A</t>
  </si>
  <si>
    <t>GRUPPO SPAGGIARI</t>
  </si>
  <si>
    <t>20154E16843</t>
  </si>
  <si>
    <t>EGASOFT</t>
  </si>
  <si>
    <t>62/EP</t>
  </si>
  <si>
    <t>TAPPEZZERIA BARTOLINI</t>
  </si>
  <si>
    <t>1/EL</t>
  </si>
  <si>
    <t>70</t>
  </si>
  <si>
    <t xml:space="preserve">MENCUCCI </t>
  </si>
  <si>
    <t>35/10</t>
  </si>
  <si>
    <t>71</t>
  </si>
  <si>
    <t>ALFANEWS</t>
  </si>
  <si>
    <t>2_15</t>
  </si>
  <si>
    <t>72</t>
  </si>
  <si>
    <t>AUTONOLEGGI MORETTI</t>
  </si>
  <si>
    <t>74</t>
  </si>
  <si>
    <t>TIEMME SPA</t>
  </si>
  <si>
    <t>75</t>
  </si>
  <si>
    <t xml:space="preserve">BORGIONE </t>
  </si>
  <si>
    <t>V3-6521</t>
  </si>
  <si>
    <t>77</t>
  </si>
  <si>
    <t>ASS. LE IMPRONTE</t>
  </si>
  <si>
    <t>1_15</t>
  </si>
  <si>
    <t>79</t>
  </si>
  <si>
    <t>MESSERI LUCIA</t>
  </si>
  <si>
    <t>2/01</t>
  </si>
  <si>
    <t>82</t>
  </si>
  <si>
    <t>DIONIGI SILVIA</t>
  </si>
  <si>
    <t>4_15</t>
  </si>
  <si>
    <t>87</t>
  </si>
  <si>
    <t>20154E17435</t>
  </si>
  <si>
    <t>100</t>
  </si>
  <si>
    <t>101</t>
  </si>
  <si>
    <t>FLORENTIA BUS</t>
  </si>
  <si>
    <t>E/151</t>
  </si>
  <si>
    <t>103</t>
  </si>
  <si>
    <t>104</t>
  </si>
  <si>
    <t>GROUP 4</t>
  </si>
  <si>
    <t>6/1</t>
  </si>
  <si>
    <t>106</t>
  </si>
  <si>
    <t>FATTPA6_15</t>
  </si>
  <si>
    <t>107</t>
  </si>
  <si>
    <t>GIOCAREGGIO srl</t>
  </si>
  <si>
    <t>108</t>
  </si>
  <si>
    <t>ALBERO DEL PANE</t>
  </si>
  <si>
    <t>21/PA</t>
  </si>
  <si>
    <t>TOTALI</t>
  </si>
  <si>
    <t>Indicatore di Tempestività dei pagamenti</t>
  </si>
  <si>
    <t>LEGENDA                    (i campi Data vanno digitati esclusivamente nel formato gg/mm/aa es.: 15/02/15)</t>
  </si>
  <si>
    <t>colonna</t>
  </si>
  <si>
    <t>descrizione</t>
  </si>
  <si>
    <t>La data di arrivo della fattura elettronica desumibile da fatture ricevute del Sidi colonna data ricezione</t>
  </si>
  <si>
    <t>Indicare la parte imponibile per le fatture soggette allo Split Payment</t>
  </si>
  <si>
    <t>Il pagamento predefinito è per legge 30 gg dalla ricezione, salvo diverso accordo con il fornitore (massimo 60 gg).</t>
  </si>
  <si>
    <t>Indicare la data del mandato di pagamento</t>
  </si>
  <si>
    <t>E' calcolato dalla procedura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</si>
</sst>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€-410]\ #,##0.00;[RED]\-[$€-410]\ #,##0.00"/>
    <numFmt numFmtId="166" formatCode="#,##0.00"/>
    <numFmt numFmtId="167" formatCode="@"/>
    <numFmt numFmtId="168" formatCode="DD/MM/YY;@"/>
    <numFmt numFmtId="169" formatCode="_-* #,##0.00_-;\-* #,##0.00_-;_-* \-??_-;_-@_-"/>
    <numFmt numFmtId="170" formatCode="0"/>
    <numFmt numFmtId="171" formatCode="0.00E+00"/>
  </numFmts>
  <fonts count="26">
    <font>
      <sz val="11"/>
      <color indexed="8"/>
      <name val="MS Sans Serif1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MS Sans Serif1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MS Sans Serif1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MS Sans Serif"/>
      <family val="2"/>
    </font>
    <font>
      <b/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MS Sans Serif1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0" borderId="0">
      <alignment horizontal="center"/>
      <protection/>
    </xf>
    <xf numFmtId="164" fontId="7" fillId="0" borderId="0">
      <alignment horizontal="center" textRotation="90"/>
      <protection/>
    </xf>
    <xf numFmtId="164" fontId="8" fillId="7" borderId="1" applyNumberFormat="0" applyAlignment="0" applyProtection="0"/>
    <xf numFmtId="164" fontId="9" fillId="22" borderId="0" applyNumberFormat="0" applyBorder="0" applyAlignment="0" applyProtection="0"/>
    <xf numFmtId="164" fontId="0" fillId="23" borderId="4" applyNumberFormat="0" applyAlignment="0" applyProtection="0"/>
    <xf numFmtId="164" fontId="10" fillId="16" borderId="5" applyNumberFormat="0" applyAlignment="0" applyProtection="0"/>
    <xf numFmtId="164" fontId="11" fillId="0" borderId="0">
      <alignment/>
      <protection/>
    </xf>
    <xf numFmtId="165" fontId="11" fillId="0" borderId="0">
      <alignment/>
      <protection/>
    </xf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3" borderId="0" applyNumberFormat="0" applyBorder="0" applyAlignment="0" applyProtection="0"/>
    <xf numFmtId="164" fontId="20" fillId="4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21" fillId="0" borderId="10" xfId="0" applyFont="1" applyFill="1" applyBorder="1" applyAlignment="1">
      <alignment horizontal="left"/>
    </xf>
    <xf numFmtId="164" fontId="0" fillId="0" borderId="11" xfId="0" applyBorder="1" applyAlignment="1">
      <alignment/>
    </xf>
    <xf numFmtId="164" fontId="22" fillId="0" borderId="12" xfId="0" applyFont="1" applyBorder="1" applyAlignment="1">
      <alignment horizontal="center"/>
    </xf>
    <xf numFmtId="164" fontId="23" fillId="22" borderId="13" xfId="0" applyFont="1" applyFill="1" applyBorder="1" applyAlignment="1">
      <alignment horizontal="center" vertical="center" wrapText="1"/>
    </xf>
    <xf numFmtId="166" fontId="23" fillId="22" borderId="13" xfId="0" applyNumberFormat="1" applyFont="1" applyFill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0" fillId="24" borderId="12" xfId="0" applyFont="1" applyFill="1" applyBorder="1" applyAlignment="1">
      <alignment/>
    </xf>
    <xf numFmtId="167" fontId="0" fillId="24" borderId="12" xfId="0" applyNumberFormat="1" applyFont="1" applyFill="1" applyBorder="1" applyAlignment="1">
      <alignment horizontal="right"/>
    </xf>
    <xf numFmtId="168" fontId="0" fillId="24" borderId="12" xfId="0" applyNumberFormat="1" applyFill="1" applyBorder="1" applyAlignment="1">
      <alignment/>
    </xf>
    <xf numFmtId="168" fontId="0" fillId="25" borderId="12" xfId="0" applyNumberFormat="1" applyFill="1" applyBorder="1" applyAlignment="1">
      <alignment/>
    </xf>
    <xf numFmtId="169" fontId="0" fillId="25" borderId="12" xfId="0" applyNumberFormat="1" applyFill="1" applyBorder="1" applyAlignment="1">
      <alignment/>
    </xf>
    <xf numFmtId="170" fontId="0" fillId="25" borderId="12" xfId="0" applyNumberFormat="1" applyFill="1" applyBorder="1" applyAlignment="1">
      <alignment/>
    </xf>
    <xf numFmtId="170" fontId="0" fillId="24" borderId="12" xfId="0" applyNumberFormat="1" applyFill="1" applyBorder="1" applyAlignment="1">
      <alignment/>
    </xf>
    <xf numFmtId="170" fontId="0" fillId="0" borderId="12" xfId="0" applyNumberFormat="1" applyBorder="1" applyAlignment="1">
      <alignment/>
    </xf>
    <xf numFmtId="169" fontId="0" fillId="0" borderId="12" xfId="0" applyNumberFormat="1" applyBorder="1" applyAlignment="1">
      <alignment/>
    </xf>
    <xf numFmtId="170" fontId="0" fillId="24" borderId="12" xfId="0" applyNumberFormat="1" applyFont="1" applyFill="1" applyBorder="1" applyAlignment="1">
      <alignment horizontal="right"/>
    </xf>
    <xf numFmtId="164" fontId="0" fillId="24" borderId="12" xfId="0" applyFont="1" applyFill="1" applyBorder="1" applyAlignment="1">
      <alignment horizontal="right"/>
    </xf>
    <xf numFmtId="171" fontId="0" fillId="24" borderId="12" xfId="0" applyNumberFormat="1" applyFont="1" applyFill="1" applyBorder="1" applyAlignment="1">
      <alignment horizontal="right"/>
    </xf>
    <xf numFmtId="168" fontId="0" fillId="24" borderId="12" xfId="0" applyNumberFormat="1" applyFont="1" applyFill="1" applyBorder="1" applyAlignment="1">
      <alignment/>
    </xf>
    <xf numFmtId="168" fontId="0" fillId="25" borderId="12" xfId="0" applyNumberFormat="1" applyFont="1" applyFill="1" applyBorder="1" applyAlignment="1">
      <alignment/>
    </xf>
    <xf numFmtId="169" fontId="0" fillId="25" borderId="12" xfId="0" applyNumberFormat="1" applyFont="1" applyFill="1" applyBorder="1" applyAlignment="1">
      <alignment/>
    </xf>
    <xf numFmtId="170" fontId="0" fillId="25" borderId="12" xfId="0" applyNumberFormat="1" applyFont="1" applyFill="1" applyBorder="1" applyAlignment="1">
      <alignment/>
    </xf>
    <xf numFmtId="170" fontId="0" fillId="24" borderId="12" xfId="0" applyNumberFormat="1" applyFont="1" applyFill="1" applyBorder="1" applyAlignment="1">
      <alignment/>
    </xf>
    <xf numFmtId="170" fontId="0" fillId="0" borderId="12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12" xfId="0" applyFont="1" applyBorder="1" applyAlignment="1">
      <alignment/>
    </xf>
    <xf numFmtId="169" fontId="0" fillId="26" borderId="12" xfId="0" applyNumberFormat="1" applyFill="1" applyBorder="1" applyAlignment="1">
      <alignment/>
    </xf>
    <xf numFmtId="164" fontId="0" fillId="0" borderId="12" xfId="0" applyBorder="1" applyAlignment="1">
      <alignment/>
    </xf>
    <xf numFmtId="164" fontId="0" fillId="0" borderId="12" xfId="0" applyFont="1" applyBorder="1" applyAlignment="1">
      <alignment horizontal="right"/>
    </xf>
    <xf numFmtId="169" fontId="25" fillId="27" borderId="12" xfId="0" applyNumberFormat="1" applyFont="1" applyFill="1" applyBorder="1" applyAlignment="1">
      <alignment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Heading" xfId="47"/>
    <cellStyle name="Heading1" xfId="48"/>
    <cellStyle name="Input" xfId="49"/>
    <cellStyle name="Neutrale" xfId="50"/>
    <cellStyle name="Nota" xfId="51"/>
    <cellStyle name="Outpu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23">
      <selection activeCell="A32" sqref="A32:IV32"/>
    </sheetView>
  </sheetViews>
  <sheetFormatPr defaultColWidth="8.796875" defaultRowHeight="14.25"/>
  <cols>
    <col min="1" max="1" width="22.796875" style="0" customWidth="1"/>
    <col min="2" max="2" width="12.09765625" style="0" customWidth="1"/>
    <col min="3" max="4" width="7.8984375" style="0" customWidth="1"/>
    <col min="5" max="5" width="10.09765625" style="0" customWidth="1"/>
    <col min="6" max="6" width="8" style="0" customWidth="1"/>
    <col min="7" max="7" width="9.296875" style="0" customWidth="1"/>
    <col min="8" max="8" width="7.296875" style="0" customWidth="1"/>
    <col min="9" max="9" width="9.796875" style="0" customWidth="1"/>
    <col min="10" max="10" width="12" style="0" customWidth="1"/>
    <col min="11" max="11" width="11.3984375" style="0" customWidth="1"/>
  </cols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s="6" customFormat="1" ht="78" customHeight="1">
      <c r="A4" s="4" t="s">
        <v>12</v>
      </c>
      <c r="B4" s="4" t="s">
        <v>13</v>
      </c>
      <c r="C4" s="4" t="s">
        <v>14</v>
      </c>
      <c r="D4" s="4" t="s">
        <v>15</v>
      </c>
      <c r="E4" s="5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5" t="s">
        <v>22</v>
      </c>
    </row>
    <row r="5" spans="1:11" ht="14.25">
      <c r="A5" s="7" t="s">
        <v>23</v>
      </c>
      <c r="B5" s="8" t="s">
        <v>24</v>
      </c>
      <c r="C5" s="9">
        <v>42018</v>
      </c>
      <c r="D5" s="10">
        <v>42089</v>
      </c>
      <c r="E5" s="11">
        <v>11840</v>
      </c>
      <c r="F5" s="12">
        <v>30</v>
      </c>
      <c r="G5" s="9">
        <f aca="true" t="shared" si="0" ref="G5:G29">D5+F5</f>
        <v>42119</v>
      </c>
      <c r="H5" s="13">
        <v>57</v>
      </c>
      <c r="I5" s="10">
        <v>42111</v>
      </c>
      <c r="J5" s="14">
        <f aca="true" t="shared" si="1" ref="J5:J29">I5-G5</f>
        <v>-8</v>
      </c>
      <c r="K5" s="15">
        <f aca="true" t="shared" si="2" ref="K5:K29">J5*E5</f>
        <v>-94720</v>
      </c>
    </row>
    <row r="6" spans="1:11" ht="14.25">
      <c r="A6" s="7" t="s">
        <v>25</v>
      </c>
      <c r="B6" s="8" t="s">
        <v>26</v>
      </c>
      <c r="C6" s="9">
        <v>42094</v>
      </c>
      <c r="D6" s="10">
        <v>42097</v>
      </c>
      <c r="E6" s="11">
        <v>955.09</v>
      </c>
      <c r="F6" s="12">
        <v>30</v>
      </c>
      <c r="G6" s="9">
        <f t="shared" si="0"/>
        <v>42127</v>
      </c>
      <c r="H6" s="16" t="s">
        <v>27</v>
      </c>
      <c r="I6" s="10">
        <v>42121</v>
      </c>
      <c r="J6" s="14">
        <f t="shared" si="1"/>
        <v>-6</v>
      </c>
      <c r="K6" s="15">
        <f t="shared" si="2"/>
        <v>-5730.54</v>
      </c>
    </row>
    <row r="7" spans="1:11" ht="14.25">
      <c r="A7" s="7" t="s">
        <v>28</v>
      </c>
      <c r="B7" s="8" t="s">
        <v>29</v>
      </c>
      <c r="C7" s="9">
        <v>42104</v>
      </c>
      <c r="D7" s="10">
        <v>42105</v>
      </c>
      <c r="E7" s="11">
        <v>45.44</v>
      </c>
      <c r="F7" s="12">
        <v>30</v>
      </c>
      <c r="G7" s="9">
        <f t="shared" si="0"/>
        <v>42135</v>
      </c>
      <c r="H7" s="13">
        <v>59</v>
      </c>
      <c r="I7" s="10">
        <v>42121</v>
      </c>
      <c r="J7" s="14">
        <f t="shared" si="1"/>
        <v>-14</v>
      </c>
      <c r="K7" s="15">
        <f t="shared" si="2"/>
        <v>-636.16</v>
      </c>
    </row>
    <row r="8" spans="1:11" ht="14.25">
      <c r="A8" s="7" t="s">
        <v>30</v>
      </c>
      <c r="B8" s="8" t="s">
        <v>31</v>
      </c>
      <c r="C8" s="9">
        <v>42047</v>
      </c>
      <c r="D8" s="10">
        <v>42110</v>
      </c>
      <c r="E8" s="11">
        <v>239.2</v>
      </c>
      <c r="F8" s="12">
        <v>30</v>
      </c>
      <c r="G8" s="9">
        <f t="shared" si="0"/>
        <v>42140</v>
      </c>
      <c r="H8" s="13">
        <v>61</v>
      </c>
      <c r="I8" s="10">
        <v>42121</v>
      </c>
      <c r="J8" s="14">
        <f t="shared" si="1"/>
        <v>-19</v>
      </c>
      <c r="K8" s="15">
        <f t="shared" si="2"/>
        <v>-4544.8</v>
      </c>
    </row>
    <row r="9" spans="1:11" ht="14.25">
      <c r="A9" s="7" t="s">
        <v>32</v>
      </c>
      <c r="B9" s="17" t="s">
        <v>33</v>
      </c>
      <c r="C9" s="9">
        <v>42101</v>
      </c>
      <c r="D9" s="10">
        <v>42102</v>
      </c>
      <c r="E9" s="11">
        <v>244</v>
      </c>
      <c r="F9" s="12">
        <v>30</v>
      </c>
      <c r="G9" s="9">
        <f t="shared" si="0"/>
        <v>42132</v>
      </c>
      <c r="H9" s="13">
        <v>62</v>
      </c>
      <c r="I9" s="10">
        <v>42121</v>
      </c>
      <c r="J9" s="14">
        <f t="shared" si="1"/>
        <v>-11</v>
      </c>
      <c r="K9" s="15">
        <f t="shared" si="2"/>
        <v>-2684</v>
      </c>
    </row>
    <row r="10" spans="1:11" ht="14.25">
      <c r="A10" s="7" t="s">
        <v>34</v>
      </c>
      <c r="B10" s="18" t="s">
        <v>35</v>
      </c>
      <c r="C10" s="9">
        <v>42132</v>
      </c>
      <c r="D10" s="10">
        <v>42136</v>
      </c>
      <c r="E10" s="11">
        <v>134.3</v>
      </c>
      <c r="F10" s="12">
        <v>56</v>
      </c>
      <c r="G10" s="9">
        <f t="shared" si="0"/>
        <v>42192</v>
      </c>
      <c r="H10" s="13">
        <v>67</v>
      </c>
      <c r="I10" s="10">
        <v>42144</v>
      </c>
      <c r="J10" s="14">
        <f t="shared" si="1"/>
        <v>-48</v>
      </c>
      <c r="K10" s="15">
        <f t="shared" si="2"/>
        <v>-6446.400000000001</v>
      </c>
    </row>
    <row r="11" spans="1:11" s="26" customFormat="1" ht="14.25">
      <c r="A11" s="7" t="s">
        <v>36</v>
      </c>
      <c r="B11" s="17" t="s">
        <v>37</v>
      </c>
      <c r="C11" s="19">
        <v>42115</v>
      </c>
      <c r="D11" s="20">
        <v>42117</v>
      </c>
      <c r="E11" s="21">
        <v>495.9</v>
      </c>
      <c r="F11" s="22">
        <v>28</v>
      </c>
      <c r="G11" s="19">
        <f t="shared" si="0"/>
        <v>42145</v>
      </c>
      <c r="H11" s="23">
        <v>68</v>
      </c>
      <c r="I11" s="20">
        <v>42144</v>
      </c>
      <c r="J11" s="24">
        <f t="shared" si="1"/>
        <v>-1</v>
      </c>
      <c r="K11" s="25">
        <f t="shared" si="2"/>
        <v>-495.9</v>
      </c>
    </row>
    <row r="12" spans="1:11" ht="14.25">
      <c r="A12" s="7" t="s">
        <v>38</v>
      </c>
      <c r="B12" s="17" t="s">
        <v>39</v>
      </c>
      <c r="C12" s="9">
        <v>42112</v>
      </c>
      <c r="D12" s="10">
        <v>42117</v>
      </c>
      <c r="E12" s="11">
        <v>270</v>
      </c>
      <c r="F12" s="12">
        <v>30</v>
      </c>
      <c r="G12" s="9">
        <f t="shared" si="0"/>
        <v>42147</v>
      </c>
      <c r="H12" s="13">
        <v>69</v>
      </c>
      <c r="I12" s="10">
        <v>42144</v>
      </c>
      <c r="J12" s="14">
        <f t="shared" si="1"/>
        <v>-3</v>
      </c>
      <c r="K12" s="15">
        <f t="shared" si="2"/>
        <v>-810</v>
      </c>
    </row>
    <row r="13" spans="1:11" ht="14.25">
      <c r="A13" s="7" t="s">
        <v>28</v>
      </c>
      <c r="B13" s="17">
        <v>8715095987</v>
      </c>
      <c r="C13" s="9">
        <v>42129</v>
      </c>
      <c r="D13" s="10">
        <v>42130</v>
      </c>
      <c r="E13" s="11">
        <v>87</v>
      </c>
      <c r="F13" s="12">
        <v>30</v>
      </c>
      <c r="G13" s="9">
        <f t="shared" si="0"/>
        <v>42160</v>
      </c>
      <c r="H13" s="8" t="s">
        <v>40</v>
      </c>
      <c r="I13" s="10">
        <v>42144</v>
      </c>
      <c r="J13" s="14">
        <f t="shared" si="1"/>
        <v>-16</v>
      </c>
      <c r="K13" s="15">
        <f t="shared" si="2"/>
        <v>-1392</v>
      </c>
    </row>
    <row r="14" spans="1:11" ht="14.25">
      <c r="A14" s="7" t="s">
        <v>41</v>
      </c>
      <c r="B14" s="17" t="s">
        <v>42</v>
      </c>
      <c r="C14" s="9">
        <v>42115</v>
      </c>
      <c r="D14" s="10">
        <v>42117</v>
      </c>
      <c r="E14" s="11">
        <v>111</v>
      </c>
      <c r="F14" s="12">
        <v>30</v>
      </c>
      <c r="G14" s="9">
        <f t="shared" si="0"/>
        <v>42147</v>
      </c>
      <c r="H14" s="8" t="s">
        <v>43</v>
      </c>
      <c r="I14" s="10">
        <v>42144</v>
      </c>
      <c r="J14" s="14">
        <f t="shared" si="1"/>
        <v>-3</v>
      </c>
      <c r="K14" s="15">
        <f t="shared" si="2"/>
        <v>-333</v>
      </c>
    </row>
    <row r="15" spans="1:11" ht="14.25">
      <c r="A15" s="7" t="s">
        <v>44</v>
      </c>
      <c r="B15" s="17" t="s">
        <v>45</v>
      </c>
      <c r="C15" s="9">
        <v>42124</v>
      </c>
      <c r="D15" s="10">
        <v>42138</v>
      </c>
      <c r="E15" s="11">
        <v>56</v>
      </c>
      <c r="F15" s="12">
        <v>30</v>
      </c>
      <c r="G15" s="9">
        <f t="shared" si="0"/>
        <v>42168</v>
      </c>
      <c r="H15" s="8" t="s">
        <v>46</v>
      </c>
      <c r="I15" s="10">
        <v>42144</v>
      </c>
      <c r="J15" s="14">
        <f t="shared" si="1"/>
        <v>-24</v>
      </c>
      <c r="K15" s="15">
        <f t="shared" si="2"/>
        <v>-1344</v>
      </c>
    </row>
    <row r="16" spans="1:11" ht="14.25">
      <c r="A16" s="7" t="s">
        <v>47</v>
      </c>
      <c r="B16" s="17">
        <v>41</v>
      </c>
      <c r="C16" s="9">
        <v>42115</v>
      </c>
      <c r="D16" s="10">
        <v>42117</v>
      </c>
      <c r="E16" s="11">
        <v>1090.9</v>
      </c>
      <c r="F16" s="12">
        <v>30</v>
      </c>
      <c r="G16" s="9">
        <f t="shared" si="0"/>
        <v>42147</v>
      </c>
      <c r="H16" s="8" t="s">
        <v>48</v>
      </c>
      <c r="I16" s="10">
        <v>42144</v>
      </c>
      <c r="J16" s="14">
        <f t="shared" si="1"/>
        <v>-3</v>
      </c>
      <c r="K16" s="15">
        <f t="shared" si="2"/>
        <v>-3272.7000000000003</v>
      </c>
    </row>
    <row r="17" spans="1:11" ht="14.25">
      <c r="A17" s="7" t="s">
        <v>49</v>
      </c>
      <c r="B17" s="17">
        <v>227</v>
      </c>
      <c r="C17" s="9">
        <v>42121</v>
      </c>
      <c r="D17" s="10">
        <v>42123</v>
      </c>
      <c r="E17" s="11">
        <v>1454.54</v>
      </c>
      <c r="F17" s="12">
        <v>30</v>
      </c>
      <c r="G17" s="9">
        <f t="shared" si="0"/>
        <v>42153</v>
      </c>
      <c r="H17" s="8" t="s">
        <v>50</v>
      </c>
      <c r="I17" s="10">
        <v>42144</v>
      </c>
      <c r="J17" s="14">
        <f t="shared" si="1"/>
        <v>-9</v>
      </c>
      <c r="K17" s="15">
        <f t="shared" si="2"/>
        <v>-13090.86</v>
      </c>
    </row>
    <row r="18" spans="1:11" ht="14.25">
      <c r="A18" s="7" t="s">
        <v>51</v>
      </c>
      <c r="B18" s="17" t="s">
        <v>52</v>
      </c>
      <c r="C18" s="9">
        <v>42108</v>
      </c>
      <c r="D18" s="10">
        <v>42117</v>
      </c>
      <c r="E18" s="11">
        <v>204.56</v>
      </c>
      <c r="F18" s="12">
        <v>60</v>
      </c>
      <c r="G18" s="9">
        <f t="shared" si="0"/>
        <v>42177</v>
      </c>
      <c r="H18" s="8" t="s">
        <v>53</v>
      </c>
      <c r="I18" s="10">
        <v>42144</v>
      </c>
      <c r="J18" s="14">
        <f t="shared" si="1"/>
        <v>-33</v>
      </c>
      <c r="K18" s="15">
        <f t="shared" si="2"/>
        <v>-6750.4800000000005</v>
      </c>
    </row>
    <row r="19" spans="1:11" ht="14.25">
      <c r="A19" s="7" t="s">
        <v>54</v>
      </c>
      <c r="B19" s="17" t="s">
        <v>55</v>
      </c>
      <c r="C19" s="9">
        <v>42114</v>
      </c>
      <c r="D19" s="10">
        <v>42117</v>
      </c>
      <c r="E19" s="11">
        <v>245.9</v>
      </c>
      <c r="F19" s="12">
        <v>30</v>
      </c>
      <c r="G19" s="9">
        <f t="shared" si="0"/>
        <v>42147</v>
      </c>
      <c r="H19" s="8" t="s">
        <v>56</v>
      </c>
      <c r="I19" s="10">
        <v>42144</v>
      </c>
      <c r="J19" s="14">
        <f t="shared" si="1"/>
        <v>-3</v>
      </c>
      <c r="K19" s="15">
        <f t="shared" si="2"/>
        <v>-737.7</v>
      </c>
    </row>
    <row r="20" spans="1:11" ht="14.25">
      <c r="A20" s="7" t="s">
        <v>57</v>
      </c>
      <c r="B20" s="8" t="s">
        <v>58</v>
      </c>
      <c r="C20" s="9">
        <v>42129</v>
      </c>
      <c r="D20" s="10">
        <v>42132</v>
      </c>
      <c r="E20" s="11">
        <v>730</v>
      </c>
      <c r="F20" s="12">
        <v>30</v>
      </c>
      <c r="G20" s="9">
        <f t="shared" si="0"/>
        <v>42162</v>
      </c>
      <c r="H20" s="8" t="s">
        <v>59</v>
      </c>
      <c r="I20" s="10">
        <v>42144</v>
      </c>
      <c r="J20" s="14">
        <f t="shared" si="1"/>
        <v>-18</v>
      </c>
      <c r="K20" s="15">
        <f t="shared" si="2"/>
        <v>-13140</v>
      </c>
    </row>
    <row r="21" spans="1:11" ht="14.25">
      <c r="A21" s="7" t="s">
        <v>60</v>
      </c>
      <c r="B21" s="17" t="s">
        <v>61</v>
      </c>
      <c r="C21" s="9">
        <v>42124</v>
      </c>
      <c r="D21" s="10">
        <v>42130</v>
      </c>
      <c r="E21" s="11">
        <v>660</v>
      </c>
      <c r="F21" s="12">
        <v>30</v>
      </c>
      <c r="G21" s="9">
        <f t="shared" si="0"/>
        <v>42160</v>
      </c>
      <c r="H21" s="8" t="s">
        <v>62</v>
      </c>
      <c r="I21" s="10">
        <v>42144</v>
      </c>
      <c r="J21" s="14">
        <f t="shared" si="1"/>
        <v>-16</v>
      </c>
      <c r="K21" s="15">
        <f t="shared" si="2"/>
        <v>-10560</v>
      </c>
    </row>
    <row r="22" spans="1:11" ht="14.25">
      <c r="A22" s="7" t="s">
        <v>34</v>
      </c>
      <c r="B22" s="18" t="s">
        <v>63</v>
      </c>
      <c r="C22" s="9">
        <v>42137</v>
      </c>
      <c r="D22" s="10">
        <v>42144</v>
      </c>
      <c r="E22" s="11">
        <v>59</v>
      </c>
      <c r="F22" s="12">
        <v>53</v>
      </c>
      <c r="G22" s="9">
        <f t="shared" si="0"/>
        <v>42197</v>
      </c>
      <c r="H22" s="8" t="s">
        <v>64</v>
      </c>
      <c r="I22" s="10">
        <v>42170</v>
      </c>
      <c r="J22" s="14">
        <f t="shared" si="1"/>
        <v>-27</v>
      </c>
      <c r="K22" s="15">
        <f t="shared" si="2"/>
        <v>-1593</v>
      </c>
    </row>
    <row r="23" spans="1:11" ht="14.25">
      <c r="A23" s="7" t="s">
        <v>28</v>
      </c>
      <c r="B23" s="17">
        <v>8715109832</v>
      </c>
      <c r="C23" s="9">
        <v>42143</v>
      </c>
      <c r="D23" s="10">
        <v>42144</v>
      </c>
      <c r="E23" s="11">
        <v>42.16</v>
      </c>
      <c r="F23" s="12">
        <v>30</v>
      </c>
      <c r="G23" s="9">
        <f t="shared" si="0"/>
        <v>42174</v>
      </c>
      <c r="H23" s="8" t="s">
        <v>65</v>
      </c>
      <c r="I23" s="10">
        <v>42170</v>
      </c>
      <c r="J23" s="14">
        <f t="shared" si="1"/>
        <v>-4</v>
      </c>
      <c r="K23" s="15">
        <f t="shared" si="2"/>
        <v>-168.64</v>
      </c>
    </row>
    <row r="24" spans="1:11" ht="14.25">
      <c r="A24" s="7" t="s">
        <v>66</v>
      </c>
      <c r="B24" s="17" t="s">
        <v>67</v>
      </c>
      <c r="C24" s="9">
        <v>42159</v>
      </c>
      <c r="D24" s="10">
        <v>42160</v>
      </c>
      <c r="E24" s="11">
        <v>527.27</v>
      </c>
      <c r="F24" s="12">
        <v>30</v>
      </c>
      <c r="G24" s="9">
        <f t="shared" si="0"/>
        <v>42190</v>
      </c>
      <c r="H24" s="8" t="s">
        <v>68</v>
      </c>
      <c r="I24" s="10">
        <v>42170</v>
      </c>
      <c r="J24" s="14">
        <f t="shared" si="1"/>
        <v>-20</v>
      </c>
      <c r="K24" s="15">
        <f t="shared" si="2"/>
        <v>-10545.4</v>
      </c>
    </row>
    <row r="25" spans="1:11" ht="14.25">
      <c r="A25" s="7" t="s">
        <v>47</v>
      </c>
      <c r="B25" s="17">
        <v>84</v>
      </c>
      <c r="C25" s="9">
        <v>42153</v>
      </c>
      <c r="D25" s="10">
        <v>42154</v>
      </c>
      <c r="E25" s="11">
        <v>545.45</v>
      </c>
      <c r="F25" s="12">
        <v>30</v>
      </c>
      <c r="G25" s="9">
        <f t="shared" si="0"/>
        <v>42184</v>
      </c>
      <c r="H25" s="8" t="s">
        <v>69</v>
      </c>
      <c r="I25" s="10">
        <v>42170</v>
      </c>
      <c r="J25" s="14">
        <f t="shared" si="1"/>
        <v>-14</v>
      </c>
      <c r="K25" s="15">
        <f t="shared" si="2"/>
        <v>-7636.300000000001</v>
      </c>
    </row>
    <row r="26" spans="1:11" ht="14.25">
      <c r="A26" s="7" t="s">
        <v>70</v>
      </c>
      <c r="B26" s="8" t="s">
        <v>71</v>
      </c>
      <c r="C26" s="9">
        <v>42151</v>
      </c>
      <c r="D26" s="10">
        <v>42152</v>
      </c>
      <c r="E26" s="11">
        <v>980</v>
      </c>
      <c r="F26" s="12">
        <v>33</v>
      </c>
      <c r="G26" s="9">
        <f t="shared" si="0"/>
        <v>42185</v>
      </c>
      <c r="H26" s="8" t="s">
        <v>72</v>
      </c>
      <c r="I26" s="10">
        <v>42170</v>
      </c>
      <c r="J26" s="14">
        <f t="shared" si="1"/>
        <v>-15</v>
      </c>
      <c r="K26" s="15">
        <f t="shared" si="2"/>
        <v>-14700</v>
      </c>
    </row>
    <row r="27" spans="1:11" ht="14.25">
      <c r="A27" s="7" t="s">
        <v>60</v>
      </c>
      <c r="B27" s="17" t="s">
        <v>73</v>
      </c>
      <c r="C27" s="9">
        <v>42152</v>
      </c>
      <c r="D27" s="10">
        <v>42154</v>
      </c>
      <c r="E27" s="11">
        <v>692</v>
      </c>
      <c r="F27" s="12">
        <v>30</v>
      </c>
      <c r="G27" s="9">
        <f t="shared" si="0"/>
        <v>42184</v>
      </c>
      <c r="H27" s="8" t="s">
        <v>74</v>
      </c>
      <c r="I27" s="10">
        <v>42170</v>
      </c>
      <c r="J27" s="14">
        <f t="shared" si="1"/>
        <v>-14</v>
      </c>
      <c r="K27" s="15">
        <f t="shared" si="2"/>
        <v>-9688</v>
      </c>
    </row>
    <row r="28" spans="1:11" ht="14.25">
      <c r="A28" s="7" t="s">
        <v>75</v>
      </c>
      <c r="B28" s="17">
        <v>10010</v>
      </c>
      <c r="C28" s="9">
        <v>42062</v>
      </c>
      <c r="D28" s="10">
        <v>42153</v>
      </c>
      <c r="E28" s="11">
        <v>191.69</v>
      </c>
      <c r="F28" s="12">
        <v>30</v>
      </c>
      <c r="G28" s="9">
        <f t="shared" si="0"/>
        <v>42183</v>
      </c>
      <c r="H28" s="8" t="s">
        <v>76</v>
      </c>
      <c r="I28" s="10">
        <v>42170</v>
      </c>
      <c r="J28" s="14">
        <f t="shared" si="1"/>
        <v>-13</v>
      </c>
      <c r="K28" s="15">
        <f t="shared" si="2"/>
        <v>-2491.97</v>
      </c>
    </row>
    <row r="29" spans="1:11" ht="14.25">
      <c r="A29" s="7" t="s">
        <v>77</v>
      </c>
      <c r="B29" s="7" t="s">
        <v>78</v>
      </c>
      <c r="C29" s="9">
        <v>42152</v>
      </c>
      <c r="D29" s="10">
        <v>42153</v>
      </c>
      <c r="E29" s="11">
        <v>638.95</v>
      </c>
      <c r="F29" s="12">
        <v>63</v>
      </c>
      <c r="G29" s="9">
        <f t="shared" si="0"/>
        <v>42216</v>
      </c>
      <c r="H29" s="13">
        <v>109</v>
      </c>
      <c r="I29" s="10">
        <v>42170</v>
      </c>
      <c r="J29" s="14">
        <f t="shared" si="1"/>
        <v>-46</v>
      </c>
      <c r="K29" s="15">
        <f t="shared" si="2"/>
        <v>-29391.7</v>
      </c>
    </row>
    <row r="30" spans="1:11" ht="14.25">
      <c r="A30" s="27" t="s">
        <v>79</v>
      </c>
      <c r="B30" s="27"/>
      <c r="C30" s="27"/>
      <c r="D30" s="7"/>
      <c r="E30" s="28">
        <f>SUM(E5:E29)</f>
        <v>22540.350000000002</v>
      </c>
      <c r="F30" s="7"/>
      <c r="G30" s="7"/>
      <c r="H30" s="7"/>
      <c r="I30" s="7"/>
      <c r="J30" s="29"/>
      <c r="K30" s="28">
        <f>SUM(K5:K29)</f>
        <v>-242903.55000000002</v>
      </c>
    </row>
    <row r="31" spans="1:11" ht="15">
      <c r="A31" s="30" t="s">
        <v>80</v>
      </c>
      <c r="B31" s="30"/>
      <c r="C31" s="30"/>
      <c r="D31" s="30"/>
      <c r="E31" s="30"/>
      <c r="F31" s="30"/>
      <c r="G31" s="30"/>
      <c r="H31" s="30"/>
      <c r="I31" s="30"/>
      <c r="J31" s="30"/>
      <c r="K31" s="31">
        <f>K30/E30</f>
        <v>-10.77638767809728</v>
      </c>
    </row>
    <row r="32" ht="15.75">
      <c r="A32" t="s">
        <v>81</v>
      </c>
    </row>
    <row r="33" spans="2:3" ht="15.75">
      <c r="B33" t="s">
        <v>82</v>
      </c>
      <c r="C33" t="s">
        <v>83</v>
      </c>
    </row>
    <row r="34" spans="2:3" ht="15.75">
      <c r="B34" t="s">
        <v>4</v>
      </c>
      <c r="C34" t="s">
        <v>84</v>
      </c>
    </row>
    <row r="35" spans="2:3" ht="15.75">
      <c r="B35" t="s">
        <v>5</v>
      </c>
      <c r="C35" t="s">
        <v>85</v>
      </c>
    </row>
    <row r="36" spans="2:3" ht="15.75">
      <c r="B36" t="s">
        <v>6</v>
      </c>
      <c r="C36" t="s">
        <v>86</v>
      </c>
    </row>
    <row r="37" spans="2:3" ht="15.75">
      <c r="B37" t="s">
        <v>9</v>
      </c>
      <c r="C37" t="s">
        <v>87</v>
      </c>
    </row>
    <row r="38" spans="2:3" ht="15.75">
      <c r="B38" t="s">
        <v>11</v>
      </c>
      <c r="C38" t="s">
        <v>88</v>
      </c>
    </row>
  </sheetData>
  <sheetProtection selectLockedCells="1" selectUnlockedCells="1"/>
  <mergeCells count="4">
    <mergeCell ref="A1:K1"/>
    <mergeCell ref="A2:K2"/>
    <mergeCell ref="A30:C30"/>
    <mergeCell ref="A31:J3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</dc:creator>
  <cp:keywords/>
  <dc:description/>
  <cp:lastModifiedBy/>
  <cp:lastPrinted>2015-03-24T13:11:38Z</cp:lastPrinted>
  <dcterms:created xsi:type="dcterms:W3CDTF">2015-01-21T13:26:29Z</dcterms:created>
  <dcterms:modified xsi:type="dcterms:W3CDTF">2016-01-22T09:56:46Z</dcterms:modified>
  <cp:category/>
  <cp:version/>
  <cp:contentType/>
  <cp:contentStatus/>
  <cp:revision>4</cp:revision>
</cp:coreProperties>
</file>