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Foglio1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<sst xmlns="http://schemas.openxmlformats.org/spreadsheetml/2006/main" count="53" uniqueCount="47">
  <si>
    <t>Indicatore trimestrale di tempestivita' dei pagamenti – Trimestre Luglio/Settembre 2016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</si>
  <si>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</si>
  <si>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</si>
  <si>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</si>
  <si>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</si>
  <si>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</si>
  <si>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</si>
  <si>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</si>
  <si>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</si>
  <si>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</si>
  <si>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</si>
  <si>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</si>
  <si>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N. Fornitore</t>
  </si>
  <si>
    <t xml:space="preserve">Numero fattura </t>
  </si>
  <si>
    <t>Data fattura</t>
  </si>
  <si>
    <t>Data arrivo fattura</t>
  </si>
  <si>
    <t>Importo fattura</t>
  </si>
  <si>
    <t>Termine di pag.to in gg.</t>
  </si>
  <si>
    <t>Scadenza    (D+F)</t>
  </si>
  <si>
    <t>Num.ro mand.</t>
  </si>
  <si>
    <t>Data pag.to</t>
  </si>
  <si>
    <t>Ritardo/anticipo pagamento            (I-G)</t>
  </si>
  <si>
    <t>Coefficiente              (L*E)</t>
  </si>
  <si>
    <t>Poste Italiane</t>
  </si>
  <si>
    <t>8716195275</t>
  </si>
  <si>
    <t>Ditta Mencucci</t>
  </si>
  <si>
    <t>65/10</t>
  </si>
  <si>
    <t>145/146</t>
  </si>
  <si>
    <t>Ditta Alfanews</t>
  </si>
  <si>
    <t>46_16</t>
  </si>
  <si>
    <t>Coop.Sociale OmeroService</t>
  </si>
  <si>
    <t>47/PA</t>
  </si>
  <si>
    <t>Dott.Giampaoletti Claudio</t>
  </si>
  <si>
    <t>FATTPA 18_16</t>
  </si>
  <si>
    <t>Fiamma Susan Gwen</t>
  </si>
  <si>
    <t>FATTPA 19_16</t>
  </si>
  <si>
    <t>Ass. Sportiva “Le Impronte”</t>
  </si>
  <si>
    <t>FATTPA 1_16</t>
  </si>
  <si>
    <t>69/10</t>
  </si>
  <si>
    <t>FATTPA 56_16</t>
  </si>
  <si>
    <t>Ass.”Albero del Pane”</t>
  </si>
  <si>
    <t>n.16/PA</t>
  </si>
  <si>
    <t>n.17/PA</t>
  </si>
  <si>
    <t>Quinte tra le note</t>
  </si>
  <si>
    <t>FATTPA 2_16</t>
  </si>
  <si>
    <t>TOTALI</t>
  </si>
  <si>
    <t>Indicatore di Tempestività dei pagamenti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</si>
</sst>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€-410]\ #,##0.00;[RED]\-[$€-410]\ #,##0.00"/>
    <numFmt numFmtId="166" formatCode="#,##0.00"/>
    <numFmt numFmtId="167" formatCode="@"/>
    <numFmt numFmtId="168" formatCode="DD/MM/YY;@"/>
    <numFmt numFmtId="169" formatCode="_-* #,##0.00_-;\-* #,##0.00_-;_-* \-??_-;_-@_-"/>
    <numFmt numFmtId="170" formatCode="0"/>
  </numFmts>
  <fonts count="27">
    <font>
      <sz val="11"/>
      <color indexed="8"/>
      <name val="MS Sans Serif1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MS Sans Serif1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MS Sans Serif1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MS Sans Serif"/>
      <family val="2"/>
    </font>
    <font>
      <b/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MS Sans Serif1"/>
      <family val="2"/>
    </font>
    <font>
      <b/>
      <sz val="11"/>
      <color indexed="8"/>
      <name val="MS Sans Serif1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0" borderId="0">
      <alignment horizontal="center"/>
      <protection/>
    </xf>
    <xf numFmtId="164" fontId="7" fillId="0" borderId="0">
      <alignment horizontal="center" textRotation="90"/>
      <protection/>
    </xf>
    <xf numFmtId="164" fontId="8" fillId="7" borderId="1" applyNumberFormat="0" applyAlignment="0" applyProtection="0"/>
    <xf numFmtId="164" fontId="9" fillId="22" borderId="0" applyNumberFormat="0" applyBorder="0" applyAlignment="0" applyProtection="0"/>
    <xf numFmtId="164" fontId="0" fillId="23" borderId="4" applyNumberFormat="0" applyAlignment="0" applyProtection="0"/>
    <xf numFmtId="164" fontId="10" fillId="16" borderId="5" applyNumberFormat="0" applyAlignment="0" applyProtection="0"/>
    <xf numFmtId="164" fontId="11" fillId="0" borderId="0">
      <alignment/>
      <protection/>
    </xf>
    <xf numFmtId="165" fontId="11" fillId="0" borderId="0">
      <alignment/>
      <protection/>
    </xf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3" borderId="0" applyNumberFormat="0" applyBorder="0" applyAlignment="0" applyProtection="0"/>
    <xf numFmtId="164" fontId="20" fillId="4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21" fillId="0" borderId="10" xfId="0" applyFont="1" applyFill="1" applyBorder="1" applyAlignment="1">
      <alignment horizontal="left"/>
    </xf>
    <xf numFmtId="164" fontId="0" fillId="0" borderId="11" xfId="0" applyBorder="1" applyAlignment="1">
      <alignment/>
    </xf>
    <xf numFmtId="164" fontId="22" fillId="0" borderId="12" xfId="0" applyFont="1" applyBorder="1" applyAlignment="1">
      <alignment horizontal="center"/>
    </xf>
    <xf numFmtId="164" fontId="23" fillId="22" borderId="13" xfId="0" applyFont="1" applyFill="1" applyBorder="1" applyAlignment="1">
      <alignment horizontal="center" vertical="center" wrapText="1"/>
    </xf>
    <xf numFmtId="166" fontId="23" fillId="22" borderId="13" xfId="0" applyNumberFormat="1" applyFont="1" applyFill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25" fillId="24" borderId="12" xfId="0" applyFont="1" applyFill="1" applyBorder="1" applyAlignment="1">
      <alignment/>
    </xf>
    <xf numFmtId="167" fontId="25" fillId="24" borderId="12" xfId="0" applyNumberFormat="1" applyFont="1" applyFill="1" applyBorder="1" applyAlignment="1">
      <alignment horizontal="right"/>
    </xf>
    <xf numFmtId="168" fontId="25" fillId="24" borderId="12" xfId="0" applyNumberFormat="1" applyFont="1" applyFill="1" applyBorder="1" applyAlignment="1">
      <alignment/>
    </xf>
    <xf numFmtId="168" fontId="25" fillId="25" borderId="12" xfId="0" applyNumberFormat="1" applyFont="1" applyFill="1" applyBorder="1" applyAlignment="1">
      <alignment/>
    </xf>
    <xf numFmtId="169" fontId="25" fillId="25" borderId="12" xfId="0" applyNumberFormat="1" applyFont="1" applyFill="1" applyBorder="1" applyAlignment="1">
      <alignment/>
    </xf>
    <xf numFmtId="170" fontId="25" fillId="25" borderId="12" xfId="0" applyNumberFormat="1" applyFont="1" applyFill="1" applyBorder="1" applyAlignment="1">
      <alignment/>
    </xf>
    <xf numFmtId="170" fontId="25" fillId="24" borderId="12" xfId="0" applyNumberFormat="1" applyFont="1" applyFill="1" applyBorder="1" applyAlignment="1">
      <alignment/>
    </xf>
    <xf numFmtId="170" fontId="25" fillId="0" borderId="12" xfId="0" applyNumberFormat="1" applyFont="1" applyBorder="1" applyAlignment="1">
      <alignment/>
    </xf>
    <xf numFmtId="169" fontId="25" fillId="0" borderId="12" xfId="0" applyNumberFormat="1" applyFont="1" applyBorder="1" applyAlignment="1">
      <alignment/>
    </xf>
    <xf numFmtId="164" fontId="25" fillId="0" borderId="0" xfId="0" applyFont="1" applyAlignment="1">
      <alignment/>
    </xf>
    <xf numFmtId="164" fontId="25" fillId="24" borderId="12" xfId="0" applyFont="1" applyFill="1" applyBorder="1" applyAlignment="1">
      <alignment horizontal="right"/>
    </xf>
    <xf numFmtId="170" fontId="25" fillId="24" borderId="12" xfId="0" applyNumberFormat="1" applyFont="1" applyFill="1" applyBorder="1" applyAlignment="1">
      <alignment horizontal="right"/>
    </xf>
    <xf numFmtId="164" fontId="0" fillId="0" borderId="12" xfId="0" applyFont="1" applyBorder="1" applyAlignment="1">
      <alignment/>
    </xf>
    <xf numFmtId="164" fontId="0" fillId="24" borderId="12" xfId="0" applyFont="1" applyFill="1" applyBorder="1" applyAlignment="1">
      <alignment/>
    </xf>
    <xf numFmtId="169" fontId="0" fillId="26" borderId="12" xfId="0" applyNumberFormat="1" applyFill="1" applyBorder="1" applyAlignment="1">
      <alignment/>
    </xf>
    <xf numFmtId="164" fontId="0" fillId="0" borderId="12" xfId="0" applyBorder="1" applyAlignment="1">
      <alignment/>
    </xf>
    <xf numFmtId="164" fontId="0" fillId="0" borderId="12" xfId="0" applyFont="1" applyBorder="1" applyAlignment="1">
      <alignment horizontal="right"/>
    </xf>
    <xf numFmtId="169" fontId="26" fillId="27" borderId="12" xfId="0" applyNumberFormat="1" applyFont="1" applyFill="1" applyBorder="1" applyAlignment="1">
      <alignment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Heading" xfId="47"/>
    <cellStyle name="Heading1" xfId="48"/>
    <cellStyle name="Input" xfId="49"/>
    <cellStyle name="Neutrale" xfId="50"/>
    <cellStyle name="Nota" xfId="51"/>
    <cellStyle name="Outpu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9">
      <selection activeCell="A24" sqref="A24"/>
    </sheetView>
  </sheetViews>
  <sheetFormatPr defaultColWidth="8.796875" defaultRowHeight="14.25"/>
  <cols>
    <col min="1" max="1" width="21.19921875" style="0" customWidth="1"/>
    <col min="2" max="2" width="12.19921875" style="0" customWidth="1"/>
    <col min="3" max="4" width="7.8984375" style="0" customWidth="1"/>
    <col min="5" max="5" width="10.09765625" style="0" customWidth="1"/>
    <col min="6" max="6" width="8" style="0" customWidth="1"/>
    <col min="7" max="7" width="9.296875" style="0" customWidth="1"/>
    <col min="8" max="8" width="7.296875" style="0" customWidth="1"/>
    <col min="9" max="9" width="9.796875" style="0" customWidth="1"/>
    <col min="10" max="10" width="12" style="0" customWidth="1"/>
    <col min="11" max="11" width="11.3984375" style="0" customWidth="1"/>
  </cols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s="6" customFormat="1" ht="78" customHeight="1">
      <c r="A4" s="4" t="s">
        <v>12</v>
      </c>
      <c r="B4" s="4" t="s">
        <v>13</v>
      </c>
      <c r="C4" s="4" t="s">
        <v>14</v>
      </c>
      <c r="D4" s="4" t="s">
        <v>15</v>
      </c>
      <c r="E4" s="5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5" t="s">
        <v>22</v>
      </c>
    </row>
    <row r="5" spans="1:11" s="16" customFormat="1" ht="14.25">
      <c r="A5" s="7" t="s">
        <v>23</v>
      </c>
      <c r="B5" s="8" t="s">
        <v>24</v>
      </c>
      <c r="C5" s="9">
        <v>42569</v>
      </c>
      <c r="D5" s="10">
        <v>42571</v>
      </c>
      <c r="E5" s="11">
        <v>45.55</v>
      </c>
      <c r="F5" s="12">
        <v>28</v>
      </c>
      <c r="G5" s="9">
        <f aca="true" t="shared" si="0" ref="G5:G19">D5+F5</f>
        <v>42599</v>
      </c>
      <c r="H5" s="13">
        <v>144</v>
      </c>
      <c r="I5" s="10">
        <v>42591</v>
      </c>
      <c r="J5" s="14">
        <f aca="true" t="shared" si="1" ref="J5:J19">I5-G5</f>
        <v>-8</v>
      </c>
      <c r="K5" s="15">
        <f aca="true" t="shared" si="2" ref="K5:K19">J5*E5</f>
        <v>-364.4</v>
      </c>
    </row>
    <row r="6" spans="1:11" s="16" customFormat="1" ht="14.25">
      <c r="A6" s="7" t="s">
        <v>25</v>
      </c>
      <c r="B6" s="17" t="s">
        <v>26</v>
      </c>
      <c r="C6" s="9">
        <v>42551</v>
      </c>
      <c r="D6" s="10">
        <v>42559</v>
      </c>
      <c r="E6" s="11">
        <v>928.92</v>
      </c>
      <c r="F6" s="12">
        <v>32</v>
      </c>
      <c r="G6" s="9">
        <f t="shared" si="0"/>
        <v>42591</v>
      </c>
      <c r="H6" s="18" t="s">
        <v>27</v>
      </c>
      <c r="I6" s="10">
        <v>42591</v>
      </c>
      <c r="J6" s="14">
        <f t="shared" si="1"/>
        <v>0</v>
      </c>
      <c r="K6" s="15">
        <f t="shared" si="2"/>
        <v>0</v>
      </c>
    </row>
    <row r="7" spans="1:11" s="16" customFormat="1" ht="14.25">
      <c r="A7" s="7" t="s">
        <v>28</v>
      </c>
      <c r="B7" s="8" t="s">
        <v>29</v>
      </c>
      <c r="C7" s="9">
        <v>42551</v>
      </c>
      <c r="D7" s="10">
        <v>42570</v>
      </c>
      <c r="E7" s="11">
        <v>56</v>
      </c>
      <c r="F7" s="12">
        <v>26</v>
      </c>
      <c r="G7" s="9">
        <f t="shared" si="0"/>
        <v>42596</v>
      </c>
      <c r="H7" s="18">
        <v>147</v>
      </c>
      <c r="I7" s="10">
        <v>42591</v>
      </c>
      <c r="J7" s="14">
        <f t="shared" si="1"/>
        <v>-5</v>
      </c>
      <c r="K7" s="15">
        <f t="shared" si="2"/>
        <v>-280</v>
      </c>
    </row>
    <row r="8" spans="1:11" s="16" customFormat="1" ht="14.25">
      <c r="A8" s="7" t="s">
        <v>30</v>
      </c>
      <c r="B8" s="17" t="s">
        <v>31</v>
      </c>
      <c r="C8" s="9">
        <v>42551</v>
      </c>
      <c r="D8" s="10">
        <v>42564</v>
      </c>
      <c r="E8" s="11">
        <v>96.82</v>
      </c>
      <c r="F8" s="12">
        <v>30</v>
      </c>
      <c r="G8" s="9">
        <f t="shared" si="0"/>
        <v>42594</v>
      </c>
      <c r="H8" s="13">
        <v>148</v>
      </c>
      <c r="I8" s="10">
        <v>42591</v>
      </c>
      <c r="J8" s="14">
        <f t="shared" si="1"/>
        <v>-3</v>
      </c>
      <c r="K8" s="15">
        <f t="shared" si="2"/>
        <v>-290.46</v>
      </c>
    </row>
    <row r="9" spans="1:11" s="16" customFormat="1" ht="14.25">
      <c r="A9" s="7" t="s">
        <v>32</v>
      </c>
      <c r="B9" s="17" t="s">
        <v>33</v>
      </c>
      <c r="C9" s="9">
        <v>42569</v>
      </c>
      <c r="D9" s="10">
        <v>42571</v>
      </c>
      <c r="E9" s="11">
        <v>388</v>
      </c>
      <c r="F9" s="12">
        <v>28</v>
      </c>
      <c r="G9" s="9">
        <f t="shared" si="0"/>
        <v>42599</v>
      </c>
      <c r="H9" s="13">
        <v>149</v>
      </c>
      <c r="I9" s="10">
        <v>42591</v>
      </c>
      <c r="J9" s="14">
        <f t="shared" si="1"/>
        <v>-8</v>
      </c>
      <c r="K9" s="15">
        <f t="shared" si="2"/>
        <v>-3104</v>
      </c>
    </row>
    <row r="10" spans="1:11" s="16" customFormat="1" ht="14.25">
      <c r="A10" s="7" t="s">
        <v>34</v>
      </c>
      <c r="B10" s="17">
        <v>7</v>
      </c>
      <c r="C10" s="9">
        <v>42546</v>
      </c>
      <c r="D10" s="10">
        <v>42550</v>
      </c>
      <c r="E10" s="11">
        <v>970</v>
      </c>
      <c r="F10" s="12">
        <v>30</v>
      </c>
      <c r="G10" s="9">
        <f t="shared" si="0"/>
        <v>42580</v>
      </c>
      <c r="H10" s="13">
        <v>154</v>
      </c>
      <c r="I10" s="10">
        <v>42591</v>
      </c>
      <c r="J10" s="14">
        <f t="shared" si="1"/>
        <v>11</v>
      </c>
      <c r="K10" s="15">
        <f t="shared" si="2"/>
        <v>10670</v>
      </c>
    </row>
    <row r="11" spans="1:11" s="16" customFormat="1" ht="14.25">
      <c r="A11" s="7" t="s">
        <v>32</v>
      </c>
      <c r="B11" s="17" t="s">
        <v>35</v>
      </c>
      <c r="C11" s="9">
        <v>42569</v>
      </c>
      <c r="D11" s="10">
        <v>42571</v>
      </c>
      <c r="E11" s="11">
        <v>252</v>
      </c>
      <c r="F11" s="12">
        <v>28</v>
      </c>
      <c r="G11" s="9">
        <f t="shared" si="0"/>
        <v>42599</v>
      </c>
      <c r="H11" s="13">
        <v>155</v>
      </c>
      <c r="I11" s="10">
        <v>42591</v>
      </c>
      <c r="J11" s="14">
        <f t="shared" si="1"/>
        <v>-8</v>
      </c>
      <c r="K11" s="15">
        <f t="shared" si="2"/>
        <v>-2016</v>
      </c>
    </row>
    <row r="12" spans="1:11" s="16" customFormat="1" ht="14.25">
      <c r="A12" s="7" t="s">
        <v>36</v>
      </c>
      <c r="B12" s="17" t="s">
        <v>37</v>
      </c>
      <c r="C12" s="9">
        <v>42564</v>
      </c>
      <c r="D12" s="10">
        <v>42564</v>
      </c>
      <c r="E12" s="11">
        <v>614.75</v>
      </c>
      <c r="F12" s="12">
        <v>30</v>
      </c>
      <c r="G12" s="9">
        <f t="shared" si="0"/>
        <v>42594</v>
      </c>
      <c r="H12" s="13">
        <v>159</v>
      </c>
      <c r="I12" s="10">
        <v>42593</v>
      </c>
      <c r="J12" s="14">
        <f t="shared" si="1"/>
        <v>-1</v>
      </c>
      <c r="K12" s="15">
        <f t="shared" si="2"/>
        <v>-614.75</v>
      </c>
    </row>
    <row r="13" spans="1:11" s="16" customFormat="1" ht="14.25">
      <c r="A13" s="7" t="s">
        <v>23</v>
      </c>
      <c r="B13" s="17">
        <v>8716244754</v>
      </c>
      <c r="C13" s="9">
        <v>42622</v>
      </c>
      <c r="D13" s="10">
        <v>42623</v>
      </c>
      <c r="E13" s="11">
        <v>45.45</v>
      </c>
      <c r="F13" s="12">
        <v>29</v>
      </c>
      <c r="G13" s="9">
        <f t="shared" si="0"/>
        <v>42652</v>
      </c>
      <c r="H13" s="13">
        <v>170</v>
      </c>
      <c r="I13" s="10">
        <v>42627</v>
      </c>
      <c r="J13" s="14">
        <f t="shared" si="1"/>
        <v>-25</v>
      </c>
      <c r="K13" s="15">
        <f t="shared" si="2"/>
        <v>-1136.25</v>
      </c>
    </row>
    <row r="14" spans="1:11" s="16" customFormat="1" ht="14.25">
      <c r="A14" s="7" t="s">
        <v>23</v>
      </c>
      <c r="B14" s="17">
        <v>8716248555</v>
      </c>
      <c r="C14" s="9">
        <v>42625</v>
      </c>
      <c r="D14" s="10">
        <v>42626</v>
      </c>
      <c r="E14" s="11">
        <v>19.67</v>
      </c>
      <c r="F14" s="12">
        <v>29</v>
      </c>
      <c r="G14" s="9">
        <f t="shared" si="0"/>
        <v>42655</v>
      </c>
      <c r="H14" s="13">
        <v>171</v>
      </c>
      <c r="I14" s="10">
        <v>42627</v>
      </c>
      <c r="J14" s="14">
        <f t="shared" si="1"/>
        <v>-28</v>
      </c>
      <c r="K14" s="15">
        <f t="shared" si="2"/>
        <v>-550.76</v>
      </c>
    </row>
    <row r="15" spans="1:11" s="16" customFormat="1" ht="14.25">
      <c r="A15" s="7" t="s">
        <v>25</v>
      </c>
      <c r="B15" s="17" t="s">
        <v>38</v>
      </c>
      <c r="C15" s="9">
        <v>42581</v>
      </c>
      <c r="D15" s="10">
        <v>42591</v>
      </c>
      <c r="E15" s="11">
        <v>165</v>
      </c>
      <c r="F15" s="12">
        <v>31</v>
      </c>
      <c r="G15" s="9">
        <f t="shared" si="0"/>
        <v>42622</v>
      </c>
      <c r="H15" s="13">
        <v>172</v>
      </c>
      <c r="I15" s="10">
        <v>42627</v>
      </c>
      <c r="J15" s="14">
        <f t="shared" si="1"/>
        <v>5</v>
      </c>
      <c r="K15" s="15">
        <f t="shared" si="2"/>
        <v>825</v>
      </c>
    </row>
    <row r="16" spans="1:11" s="16" customFormat="1" ht="14.25">
      <c r="A16" s="7" t="s">
        <v>28</v>
      </c>
      <c r="B16" s="17" t="s">
        <v>39</v>
      </c>
      <c r="C16" s="9">
        <v>42613</v>
      </c>
      <c r="D16" s="10">
        <v>42623</v>
      </c>
      <c r="E16" s="11">
        <v>56</v>
      </c>
      <c r="F16" s="12">
        <v>35</v>
      </c>
      <c r="G16" s="9">
        <f t="shared" si="0"/>
        <v>42658</v>
      </c>
      <c r="H16" s="13">
        <v>173</v>
      </c>
      <c r="I16" s="10">
        <v>42627</v>
      </c>
      <c r="J16" s="14">
        <f t="shared" si="1"/>
        <v>-31</v>
      </c>
      <c r="K16" s="15">
        <f t="shared" si="2"/>
        <v>-1736</v>
      </c>
    </row>
    <row r="17" spans="1:11" s="16" customFormat="1" ht="14.25">
      <c r="A17" s="7" t="s">
        <v>40</v>
      </c>
      <c r="B17" s="17" t="s">
        <v>41</v>
      </c>
      <c r="C17" s="9">
        <v>42582</v>
      </c>
      <c r="D17" s="10">
        <v>42604</v>
      </c>
      <c r="E17" s="11">
        <v>1012.49</v>
      </c>
      <c r="F17" s="12">
        <v>39</v>
      </c>
      <c r="G17" s="9">
        <f t="shared" si="0"/>
        <v>42643</v>
      </c>
      <c r="H17" s="13">
        <v>174</v>
      </c>
      <c r="I17" s="10">
        <v>42627</v>
      </c>
      <c r="J17" s="14">
        <f t="shared" si="1"/>
        <v>-16</v>
      </c>
      <c r="K17" s="15">
        <f t="shared" si="2"/>
        <v>-16199.84</v>
      </c>
    </row>
    <row r="18" spans="1:11" s="16" customFormat="1" ht="14.25">
      <c r="A18" s="7" t="s">
        <v>40</v>
      </c>
      <c r="B18" s="17" t="s">
        <v>42</v>
      </c>
      <c r="C18" s="9">
        <v>42582</v>
      </c>
      <c r="D18" s="10">
        <v>42604</v>
      </c>
      <c r="E18" s="11">
        <v>403.85</v>
      </c>
      <c r="F18" s="12">
        <v>39</v>
      </c>
      <c r="G18" s="9">
        <f t="shared" si="0"/>
        <v>42643</v>
      </c>
      <c r="H18" s="13">
        <v>175</v>
      </c>
      <c r="I18" s="10">
        <v>42627</v>
      </c>
      <c r="J18" s="14">
        <f t="shared" si="1"/>
        <v>-16</v>
      </c>
      <c r="K18" s="15">
        <f t="shared" si="2"/>
        <v>-6461.6</v>
      </c>
    </row>
    <row r="19" spans="1:11" s="16" customFormat="1" ht="14.25">
      <c r="A19" s="7" t="s">
        <v>43</v>
      </c>
      <c r="B19" s="17" t="s">
        <v>44</v>
      </c>
      <c r="C19" s="9">
        <v>42613</v>
      </c>
      <c r="D19" s="10">
        <v>42627</v>
      </c>
      <c r="E19" s="11">
        <v>244</v>
      </c>
      <c r="F19" s="12">
        <v>0</v>
      </c>
      <c r="G19" s="9">
        <f t="shared" si="0"/>
        <v>42627</v>
      </c>
      <c r="H19" s="13">
        <v>177</v>
      </c>
      <c r="I19" s="10">
        <v>42627</v>
      </c>
      <c r="J19" s="14">
        <f t="shared" si="1"/>
        <v>0</v>
      </c>
      <c r="K19" s="15">
        <f t="shared" si="2"/>
        <v>0</v>
      </c>
    </row>
    <row r="20" spans="1:11" ht="15.75">
      <c r="A20" s="19" t="s">
        <v>45</v>
      </c>
      <c r="B20" s="19"/>
      <c r="C20" s="19"/>
      <c r="D20" s="20"/>
      <c r="E20" s="21">
        <f>SUM(E5:E19)</f>
        <v>5298.500000000001</v>
      </c>
      <c r="F20" s="20"/>
      <c r="G20" s="20"/>
      <c r="H20" s="20"/>
      <c r="I20" s="20"/>
      <c r="J20" s="22"/>
      <c r="K20" s="21">
        <f>SUM(K5:K19)</f>
        <v>-21259.060000000005</v>
      </c>
    </row>
    <row r="21" spans="1:11" ht="15.75">
      <c r="A21" s="23" t="s">
        <v>46</v>
      </c>
      <c r="B21" s="23"/>
      <c r="C21" s="23"/>
      <c r="D21" s="23"/>
      <c r="E21" s="23"/>
      <c r="F21" s="23"/>
      <c r="G21" s="23"/>
      <c r="H21" s="23"/>
      <c r="I21" s="23"/>
      <c r="J21" s="23"/>
      <c r="K21" s="24">
        <f>K20/E20</f>
        <v>-4.012278946871756</v>
      </c>
    </row>
  </sheetData>
  <sheetProtection selectLockedCells="1" selectUnlockedCells="1"/>
  <mergeCells count="4">
    <mergeCell ref="A1:K1"/>
    <mergeCell ref="A2:K2"/>
    <mergeCell ref="A20:C20"/>
    <mergeCell ref="A21:J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</dc:creator>
  <cp:keywords/>
  <dc:description/>
  <cp:lastModifiedBy/>
  <cp:lastPrinted>2015-05-12T07:19:13Z</cp:lastPrinted>
  <dcterms:created xsi:type="dcterms:W3CDTF">2015-01-21T13:26:29Z</dcterms:created>
  <dcterms:modified xsi:type="dcterms:W3CDTF">2017-02-14T08:59:30Z</dcterms:modified>
  <cp:category/>
  <cp:version/>
  <cp:contentType/>
  <cp:contentStatus/>
  <cp:revision>20</cp:revision>
</cp:coreProperties>
</file>